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6 2020\Nemocenská statistika\"/>
    </mc:Choice>
  </mc:AlternateContent>
  <bookViews>
    <workbookView xWindow="0" yWindow="14" windowWidth="15229" windowHeight="9088" tabRatio="905"/>
  </bookViews>
  <sheets>
    <sheet name="přítrv" sheetId="7" r:id="rId1"/>
  </sheets>
  <definedNames>
    <definedName name="_xlnm.Print_Area" localSheetId="0">přítrv!$A$1:$R$43</definedName>
  </definedNames>
  <calcPr calcId="162913"/>
</workbook>
</file>

<file path=xl/calcChain.xml><?xml version="1.0" encoding="utf-8"?>
<calcChain xmlns="http://schemas.openxmlformats.org/spreadsheetml/2006/main">
  <c r="Q6" i="7" l="1"/>
  <c r="D29" i="7" l="1"/>
  <c r="D30" i="7"/>
  <c r="D31" i="7"/>
  <c r="D32" i="7"/>
  <c r="D33" i="7"/>
  <c r="D34" i="7"/>
  <c r="D35" i="7"/>
  <c r="D36" i="7"/>
  <c r="D37" i="7"/>
  <c r="C29" i="7"/>
  <c r="D17" i="7"/>
  <c r="D18" i="7"/>
  <c r="D19" i="7"/>
  <c r="D20" i="7"/>
  <c r="D21" i="7"/>
  <c r="D16" i="7"/>
  <c r="D43" i="7" l="1"/>
  <c r="D40" i="7"/>
  <c r="D39" i="7"/>
  <c r="D41" i="7"/>
  <c r="D38" i="7"/>
  <c r="D42" i="7"/>
  <c r="Q46" i="7" l="1"/>
  <c r="C16" i="7"/>
  <c r="L17" i="7"/>
  <c r="Q7" i="7"/>
  <c r="Q8" i="7"/>
  <c r="Q9" i="7"/>
  <c r="Q10" i="7"/>
  <c r="Q11" i="7"/>
  <c r="Q12" i="7"/>
  <c r="Q13" i="7"/>
  <c r="Q14" i="7"/>
  <c r="Q15" i="7"/>
  <c r="E16" i="7"/>
  <c r="F16" i="7"/>
  <c r="G16" i="7"/>
  <c r="H16" i="7"/>
  <c r="I16" i="7"/>
  <c r="J16" i="7"/>
  <c r="K16" i="7"/>
  <c r="L16" i="7"/>
  <c r="M16" i="7"/>
  <c r="N16" i="7"/>
  <c r="O16" i="7"/>
  <c r="P16" i="7"/>
  <c r="C17" i="7"/>
  <c r="E17" i="7"/>
  <c r="F17" i="7"/>
  <c r="G17" i="7"/>
  <c r="H17" i="7"/>
  <c r="I17" i="7"/>
  <c r="J17" i="7"/>
  <c r="K17" i="7"/>
  <c r="M17" i="7"/>
  <c r="N17" i="7"/>
  <c r="O17" i="7"/>
  <c r="P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E29" i="7"/>
  <c r="F29" i="7"/>
  <c r="G29" i="7"/>
  <c r="H29" i="7"/>
  <c r="I29" i="7"/>
  <c r="J29" i="7"/>
  <c r="K29" i="7"/>
  <c r="L29" i="7"/>
  <c r="M29" i="7"/>
  <c r="N29" i="7"/>
  <c r="O29" i="7"/>
  <c r="P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C31" i="7"/>
  <c r="E31" i="7"/>
  <c r="F31" i="7"/>
  <c r="G31" i="7"/>
  <c r="H31" i="7"/>
  <c r="I31" i="7"/>
  <c r="J31" i="7"/>
  <c r="K31" i="7"/>
  <c r="L31" i="7"/>
  <c r="M31" i="7"/>
  <c r="N31" i="7"/>
  <c r="O31" i="7"/>
  <c r="P31" i="7"/>
  <c r="C32" i="7"/>
  <c r="E32" i="7"/>
  <c r="F32" i="7"/>
  <c r="G32" i="7"/>
  <c r="H32" i="7"/>
  <c r="I32" i="7"/>
  <c r="J32" i="7"/>
  <c r="K32" i="7"/>
  <c r="L32" i="7"/>
  <c r="M32" i="7"/>
  <c r="N32" i="7"/>
  <c r="O32" i="7"/>
  <c r="P32" i="7"/>
  <c r="C33" i="7"/>
  <c r="E33" i="7"/>
  <c r="F33" i="7"/>
  <c r="G33" i="7"/>
  <c r="H33" i="7"/>
  <c r="I33" i="7"/>
  <c r="J33" i="7"/>
  <c r="K33" i="7"/>
  <c r="L33" i="7"/>
  <c r="M33" i="7"/>
  <c r="N33" i="7"/>
  <c r="O33" i="7"/>
  <c r="P33" i="7"/>
  <c r="C34" i="7"/>
  <c r="E34" i="7"/>
  <c r="F34" i="7"/>
  <c r="G34" i="7"/>
  <c r="H34" i="7"/>
  <c r="I34" i="7"/>
  <c r="J34" i="7"/>
  <c r="K34" i="7"/>
  <c r="L34" i="7"/>
  <c r="M34" i="7"/>
  <c r="N34" i="7"/>
  <c r="O34" i="7"/>
  <c r="P34" i="7"/>
  <c r="C35" i="7"/>
  <c r="E35" i="7"/>
  <c r="F35" i="7"/>
  <c r="G35" i="7"/>
  <c r="H35" i="7"/>
  <c r="I35" i="7"/>
  <c r="J35" i="7"/>
  <c r="K35" i="7"/>
  <c r="L35" i="7"/>
  <c r="M35" i="7"/>
  <c r="N35" i="7"/>
  <c r="O35" i="7"/>
  <c r="P35" i="7"/>
  <c r="C36" i="7"/>
  <c r="E36" i="7"/>
  <c r="F36" i="7"/>
  <c r="G36" i="7"/>
  <c r="H36" i="7"/>
  <c r="I36" i="7"/>
  <c r="J36" i="7"/>
  <c r="K36" i="7"/>
  <c r="L36" i="7"/>
  <c r="M36" i="7"/>
  <c r="N36" i="7"/>
  <c r="O36" i="7"/>
  <c r="P36" i="7"/>
  <c r="C37" i="7"/>
  <c r="E37" i="7"/>
  <c r="F37" i="7"/>
  <c r="G37" i="7"/>
  <c r="H37" i="7"/>
  <c r="I37" i="7"/>
  <c r="J37" i="7"/>
  <c r="K37" i="7"/>
  <c r="L37" i="7"/>
  <c r="M37" i="7"/>
  <c r="N37" i="7"/>
  <c r="O37" i="7"/>
  <c r="P37" i="7"/>
  <c r="C39" i="7" l="1"/>
  <c r="J42" i="7"/>
  <c r="L39" i="7"/>
  <c r="N39" i="7"/>
  <c r="P39" i="7"/>
  <c r="H43" i="7"/>
  <c r="F42" i="7"/>
  <c r="Q30" i="7"/>
  <c r="J41" i="7"/>
  <c r="G39" i="7"/>
  <c r="I43" i="7"/>
  <c r="G43" i="7"/>
  <c r="M39" i="7"/>
  <c r="Q35" i="7"/>
  <c r="Q31" i="7"/>
  <c r="O43" i="7"/>
  <c r="O39" i="7"/>
  <c r="N38" i="7"/>
  <c r="E38" i="7"/>
  <c r="M42" i="7"/>
  <c r="M41" i="7"/>
  <c r="E40" i="7"/>
  <c r="L41" i="7"/>
  <c r="E42" i="7"/>
  <c r="I39" i="7"/>
  <c r="Q37" i="7"/>
  <c r="Q33" i="7"/>
  <c r="Q29" i="7"/>
  <c r="O38" i="7"/>
  <c r="H41" i="7"/>
  <c r="C40" i="7"/>
  <c r="O40" i="7"/>
  <c r="Q34" i="7"/>
  <c r="F38" i="7"/>
  <c r="P43" i="7"/>
  <c r="E43" i="7"/>
  <c r="K42" i="7"/>
  <c r="F39" i="7"/>
  <c r="E39" i="7"/>
  <c r="K39" i="7"/>
  <c r="H38" i="7"/>
  <c r="Q32" i="7"/>
  <c r="H42" i="7"/>
  <c r="H39" i="7"/>
  <c r="H40" i="7"/>
  <c r="P41" i="7"/>
  <c r="P40" i="7"/>
  <c r="P38" i="7"/>
  <c r="I38" i="7"/>
  <c r="I40" i="7"/>
  <c r="I42" i="7"/>
  <c r="O42" i="7"/>
  <c r="O41" i="7"/>
  <c r="J43" i="7"/>
  <c r="J38" i="7"/>
  <c r="J40" i="7"/>
  <c r="F41" i="7"/>
  <c r="F43" i="7"/>
  <c r="G40" i="7"/>
  <c r="G38" i="7"/>
  <c r="G42" i="7"/>
  <c r="N41" i="7"/>
  <c r="N40" i="7"/>
  <c r="N43" i="7"/>
  <c r="E41" i="7"/>
  <c r="K40" i="7"/>
  <c r="K43" i="7"/>
  <c r="K41" i="7"/>
  <c r="C41" i="7"/>
  <c r="C42" i="7"/>
  <c r="L43" i="7"/>
  <c r="P42" i="7"/>
  <c r="I41" i="7"/>
  <c r="J39" i="7"/>
  <c r="F40" i="7"/>
  <c r="G41" i="7"/>
  <c r="N42" i="7"/>
  <c r="K38" i="7"/>
  <c r="Q19" i="7"/>
  <c r="C43" i="7"/>
  <c r="Q21" i="7"/>
  <c r="C38" i="7"/>
  <c r="M40" i="7"/>
  <c r="M43" i="7"/>
  <c r="Q36" i="7"/>
  <c r="M38" i="7"/>
  <c r="Q20" i="7"/>
  <c r="L40" i="7"/>
  <c r="L42" i="7"/>
  <c r="Q17" i="7"/>
  <c r="Q16" i="7"/>
  <c r="Q18" i="7"/>
  <c r="L38" i="7"/>
  <c r="R7" i="7" l="1"/>
  <c r="R6" i="7"/>
  <c r="Q39" i="7"/>
  <c r="Q42" i="7"/>
  <c r="Q40" i="7"/>
  <c r="Q43" i="7"/>
  <c r="Q41" i="7"/>
  <c r="R14" i="7"/>
  <c r="R8" i="7"/>
  <c r="R9" i="7"/>
  <c r="R11" i="7"/>
  <c r="Q38" i="7"/>
  <c r="R13" i="7"/>
  <c r="R10" i="7"/>
  <c r="R12" i="7"/>
  <c r="R15" i="7"/>
  <c r="R35" i="7" l="1"/>
  <c r="R37" i="7"/>
  <c r="R33" i="7"/>
  <c r="R29" i="7"/>
  <c r="R32" i="7"/>
  <c r="R30" i="7"/>
  <c r="R34" i="7"/>
  <c r="R31" i="7"/>
  <c r="R36" i="7"/>
  <c r="R20" i="7"/>
  <c r="R17" i="7"/>
  <c r="R18" i="7"/>
  <c r="R19" i="7"/>
  <c r="R21" i="7"/>
  <c r="R39" i="7" l="1"/>
  <c r="R40" i="7"/>
  <c r="R42" i="7"/>
  <c r="R41" i="7"/>
  <c r="R43" i="7"/>
</calcChain>
</file>

<file path=xl/sharedStrings.xml><?xml version="1.0" encoding="utf-8"?>
<sst xmlns="http://schemas.openxmlformats.org/spreadsheetml/2006/main" count="90" uniqueCount="44">
  <si>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</si>
  <si>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</si>
  <si>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</si>
  <si>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</si>
  <si>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</si>
  <si>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</si>
  <si>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</si>
  <si>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</si>
  <si>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</si>
  <si>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</si>
  <si>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</si>
  <si>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</si>
  <si>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</si>
  <si>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</si>
  <si>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</si>
  <si>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</si>
  <si>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</si>
  <si>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</si>
  <si>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</si>
  <si>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</si>
  <si>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</si>
  <si>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</si>
  <si>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</si>
  <si>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</si>
  <si>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</si>
  <si>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</si>
  <si>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</si>
  <si>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</si>
  <si>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</si>
  <si>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Počet obyvatel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</si>
  <si>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</si>
  <si>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</si>
  <si>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</si>
  <si>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</si>
  <si>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</si>
  <si>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</si>
  <si>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</si>
  <si>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Použitá data jsou k 31.12.2016.</t>
  </si>
  <si>
    <t>Ukončené případy dočasné pracovní neschopnosti za 1. pololetí 2020 podle délky trvání</t>
  </si>
  <si>
    <t>Jiho
moravský</t>
  </si>
  <si>
    <t>Králové
hradecký</t>
  </si>
  <si>
    <t>Moravsko
slezský</t>
  </si>
  <si>
    <t>Praha</t>
  </si>
  <si>
    <t>Středo
český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</si>
</sst>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sz val="14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theme="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7" fillId="0" borderId="0"/>
    <xf numFmtId="0" fontId="19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20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76">
    <xf numFmtId="0" fontId="0" fillId="0" borderId="0" xfId="0"/>
    <xf numFmtId="3" fontId="7" fillId="0" borderId="0" xfId="8">
      <alignment vertical="center"/>
    </xf>
    <xf numFmtId="3" fontId="11" fillId="0" borderId="0" xfId="8" applyNumberFormat="1" applyFont="1" applyFill="1" applyBorder="1" applyAlignment="1" applyProtection="1">
      <alignment horizontal="center" vertical="center"/>
    </xf>
    <xf numFmtId="3" fontId="7" fillId="0" borderId="0" xfId="8" applyFont="1" applyAlignment="1">
      <alignment vertical="center"/>
    </xf>
    <xf numFmtId="3" fontId="7" fillId="0" borderId="0" xfId="8" applyFont="1" applyAlignment="1" applyProtection="1">
      <alignment vertical="center"/>
    </xf>
    <xf numFmtId="3" fontId="10" fillId="0" borderId="0" xfId="8" applyNumberFormat="1" applyFont="1" applyBorder="1" applyAlignment="1" applyProtection="1">
      <alignment horizontal="center" vertical="center"/>
    </xf>
    <xf numFmtId="3" fontId="15" fillId="0" borderId="0" xfId="8" applyFont="1" applyAlignment="1" applyProtection="1">
      <alignment vertical="center"/>
    </xf>
    <xf numFmtId="3" fontId="15" fillId="0" borderId="0" xfId="8" applyFont="1">
      <alignment vertical="center"/>
    </xf>
    <xf numFmtId="3" fontId="7" fillId="0" borderId="0" xfId="8" applyBorder="1">
      <alignment vertical="center"/>
    </xf>
    <xf numFmtId="3" fontId="7" fillId="0" borderId="0" xfId="8" applyFont="1" applyBorder="1">
      <alignment vertical="center"/>
    </xf>
    <xf numFmtId="3" fontId="10" fillId="0" borderId="0" xfId="8" applyFont="1">
      <alignment vertical="center"/>
    </xf>
    <xf numFmtId="4" fontId="7" fillId="0" borderId="0" xfId="8" applyNumberFormat="1">
      <alignment vertical="center"/>
    </xf>
    <xf numFmtId="3" fontId="7" fillId="0" borderId="0" xfId="8" applyBorder="1" applyAlignment="1">
      <alignment horizontal="center" vertical="center"/>
    </xf>
    <xf numFmtId="3" fontId="9" fillId="0" borderId="0" xfId="8" applyFont="1" applyBorder="1" applyAlignment="1">
      <alignment horizontal="center" vertical="center" textRotation="90" wrapText="1"/>
    </xf>
    <xf numFmtId="3" fontId="9" fillId="0" borderId="0" xfId="8" applyFont="1" applyBorder="1" applyAlignment="1" applyProtection="1">
      <alignment horizontal="center" vertical="center"/>
    </xf>
    <xf numFmtId="3" fontId="9" fillId="0" borderId="0" xfId="8" applyNumberFormat="1" applyFont="1" applyBorder="1" applyAlignment="1" applyProtection="1">
      <alignment horizontal="center" vertical="center"/>
    </xf>
    <xf numFmtId="10" fontId="14" fillId="0" borderId="0" xfId="9" applyNumberFormat="1" applyFont="1" applyBorder="1" applyAlignment="1" applyProtection="1">
      <alignment horizontal="center" vertical="center"/>
    </xf>
    <xf numFmtId="3" fontId="12" fillId="0" borderId="0" xfId="8" applyFont="1">
      <alignment vertical="center"/>
    </xf>
    <xf numFmtId="3" fontId="10" fillId="0" borderId="12" xfId="8" applyNumberFormat="1" applyFont="1" applyBorder="1" applyAlignment="1" applyProtection="1">
      <alignment horizontal="right" vertical="center" indent="1"/>
      <protection locked="0"/>
    </xf>
    <xf numFmtId="0" fontId="21" fillId="5" borderId="0" xfId="0" applyFont="1" applyFill="1" applyBorder="1" applyAlignment="1">
      <alignment vertical="center" wrapText="1"/>
    </xf>
    <xf numFmtId="0" fontId="21" fillId="5" borderId="9" xfId="0" applyFont="1" applyFill="1" applyBorder="1" applyAlignment="1">
      <alignment vertical="center" wrapText="1"/>
    </xf>
    <xf numFmtId="0" fontId="21" fillId="5" borderId="10" xfId="0" applyFont="1" applyFill="1" applyBorder="1" applyAlignment="1">
      <alignment horizontal="center" vertical="center" wrapText="1"/>
    </xf>
    <xf numFmtId="3" fontId="18" fillId="0" borderId="1" xfId="8" applyFont="1" applyBorder="1">
      <alignment vertical="center"/>
    </xf>
    <xf numFmtId="3" fontId="18" fillId="0" borderId="1" xfId="8" applyFont="1" applyBorder="1" applyAlignment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28" fillId="0" borderId="1" xfId="8" applyFont="1" applyBorder="1">
      <alignment vertical="center"/>
    </xf>
    <xf numFmtId="3" fontId="24" fillId="0" borderId="1" xfId="8" applyFont="1" applyBorder="1">
      <alignment vertical="center"/>
    </xf>
    <xf numFmtId="3" fontId="28" fillId="0" borderId="0" xfId="8" applyFont="1">
      <alignment vertical="center"/>
    </xf>
    <xf numFmtId="0" fontId="21" fillId="5" borderId="7" xfId="0" applyFont="1" applyFill="1" applyBorder="1" applyAlignment="1">
      <alignment vertical="center"/>
    </xf>
    <xf numFmtId="3" fontId="18" fillId="4" borderId="1" xfId="8" applyNumberFormat="1" applyFont="1" applyFill="1" applyBorder="1" applyAlignment="1" applyProtection="1">
      <alignment horizontal="right" vertical="center"/>
    </xf>
    <xf numFmtId="10" fontId="26" fillId="0" borderId="8" xfId="9" applyNumberFormat="1" applyFont="1" applyBorder="1" applyAlignment="1" applyProtection="1">
      <alignment horizontal="right" vertical="center" indent="1"/>
    </xf>
    <xf numFmtId="3" fontId="18" fillId="0" borderId="1" xfId="8" applyNumberFormat="1" applyFont="1" applyBorder="1" applyAlignment="1" applyProtection="1">
      <alignment horizontal="right" vertical="center"/>
      <protection locked="0"/>
    </xf>
    <xf numFmtId="3" fontId="25" fillId="4" borderId="1" xfId="13" applyNumberFormat="1" applyFont="1" applyFill="1" applyBorder="1" applyAlignment="1" applyProtection="1">
      <alignment horizontal="right" vertical="center"/>
      <protection locked="0"/>
    </xf>
    <xf numFmtId="3" fontId="24" fillId="4" borderId="1" xfId="8" applyNumberFormat="1" applyFont="1" applyFill="1" applyBorder="1" applyAlignment="1" applyProtection="1">
      <alignment horizontal="right" vertical="center"/>
      <protection locked="0"/>
    </xf>
    <xf numFmtId="3" fontId="25" fillId="6" borderId="1" xfId="0" applyNumberFormat="1" applyFont="1" applyFill="1" applyBorder="1" applyAlignment="1">
      <alignment horizontal="right" vertical="center" wrapText="1"/>
    </xf>
    <xf numFmtId="10" fontId="27" fillId="2" borderId="8" xfId="9" applyNumberFormat="1" applyFont="1" applyFill="1" applyBorder="1" applyAlignment="1" applyProtection="1">
      <alignment horizontal="right" vertical="center" indent="1"/>
    </xf>
    <xf numFmtId="3" fontId="24" fillId="0" borderId="1" xfId="8" applyFont="1" applyBorder="1" applyAlignment="1" applyProtection="1">
      <alignment horizontal="center" vertical="center"/>
    </xf>
    <xf numFmtId="3" fontId="18" fillId="0" borderId="1" xfId="8" applyNumberFormat="1" applyFont="1" applyBorder="1" applyAlignment="1" applyProtection="1">
      <alignment horizontal="right" vertical="center"/>
    </xf>
    <xf numFmtId="3" fontId="24" fillId="0" borderId="1" xfId="8" applyNumberFormat="1" applyFont="1" applyBorder="1" applyAlignment="1" applyProtection="1">
      <alignment horizontal="right" vertical="center"/>
    </xf>
    <xf numFmtId="3" fontId="24" fillId="0" borderId="17" xfId="8" applyFont="1" applyBorder="1" applyAlignment="1" applyProtection="1">
      <alignment horizontal="center" vertical="center"/>
    </xf>
    <xf numFmtId="3" fontId="18" fillId="0" borderId="17" xfId="8" applyNumberFormat="1" applyFont="1" applyBorder="1" applyAlignment="1" applyProtection="1">
      <alignment horizontal="right" vertical="center"/>
    </xf>
    <xf numFmtId="3" fontId="24" fillId="0" borderId="17" xfId="8" applyNumberFormat="1" applyFont="1" applyBorder="1" applyAlignment="1" applyProtection="1">
      <alignment horizontal="right" vertical="center"/>
    </xf>
    <xf numFmtId="10" fontId="26" fillId="0" borderId="5" xfId="9" applyNumberFormat="1" applyFont="1" applyBorder="1" applyAlignment="1" applyProtection="1">
      <alignment horizontal="right" vertical="center" indent="1"/>
    </xf>
    <xf numFmtId="3" fontId="24" fillId="0" borderId="12" xfId="8" applyNumberFormat="1" applyFont="1" applyBorder="1" applyAlignment="1" applyProtection="1">
      <alignment horizontal="right" vertical="center"/>
      <protection locked="0"/>
    </xf>
    <xf numFmtId="10" fontId="14" fillId="0" borderId="13" xfId="9" applyNumberFormat="1" applyFont="1" applyBorder="1" applyAlignment="1" applyProtection="1">
      <alignment horizontal="right" vertical="center"/>
    </xf>
    <xf numFmtId="3" fontId="24" fillId="0" borderId="1" xfId="8" applyNumberFormat="1" applyFont="1" applyBorder="1" applyAlignment="1" applyProtection="1">
      <alignment horizontal="right" vertical="center"/>
      <protection locked="0"/>
    </xf>
    <xf numFmtId="10" fontId="26" fillId="0" borderId="8" xfId="9" applyNumberFormat="1" applyFont="1" applyBorder="1" applyAlignment="1" applyProtection="1">
      <alignment horizontal="right" vertical="center"/>
    </xf>
    <xf numFmtId="10" fontId="13" fillId="2" borderId="8" xfId="9" applyNumberFormat="1" applyFont="1" applyFill="1" applyBorder="1" applyAlignment="1" applyProtection="1">
      <alignment horizontal="right" vertical="center"/>
    </xf>
    <xf numFmtId="10" fontId="26" fillId="0" borderId="5" xfId="9" applyNumberFormat="1" applyFont="1" applyBorder="1" applyAlignment="1" applyProtection="1">
      <alignment horizontal="right" vertical="center"/>
    </xf>
    <xf numFmtId="3" fontId="24" fillId="0" borderId="1" xfId="8" applyFont="1" applyBorder="1" applyAlignment="1" applyProtection="1">
      <alignment horizontal="center" vertical="center"/>
    </xf>
    <xf numFmtId="49" fontId="21" fillId="5" borderId="12" xfId="15" applyFont="1" applyFill="1" applyBorder="1" applyAlignment="1" applyProtection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3" fontId="24" fillId="0" borderId="14" xfId="8" applyFont="1" applyBorder="1" applyAlignment="1">
      <alignment horizontal="center" vertical="center" textRotation="90" wrapText="1"/>
    </xf>
    <xf numFmtId="3" fontId="24" fillId="0" borderId="16" xfId="8" applyFont="1" applyBorder="1" applyAlignment="1">
      <alignment horizontal="center" vertical="center" textRotation="90" wrapText="1"/>
    </xf>
    <xf numFmtId="3" fontId="24" fillId="0" borderId="14" xfId="8" applyFont="1" applyBorder="1" applyAlignment="1" applyProtection="1">
      <alignment horizontal="center" vertical="center"/>
    </xf>
    <xf numFmtId="3" fontId="24" fillId="0" borderId="1" xfId="8" applyFont="1" applyBorder="1" applyAlignment="1" applyProtection="1">
      <alignment horizontal="center" vertical="center"/>
    </xf>
    <xf numFmtId="3" fontId="24" fillId="0" borderId="14" xfId="8" applyFont="1" applyBorder="1" applyAlignment="1" applyProtection="1">
      <alignment horizontal="center" vertical="center" wrapText="1"/>
    </xf>
    <xf numFmtId="3" fontId="24" fillId="0" borderId="1" xfId="8" applyFont="1" applyBorder="1" applyAlignment="1" applyProtection="1">
      <alignment horizontal="center" vertical="center" wrapText="1"/>
    </xf>
    <xf numFmtId="3" fontId="25" fillId="6" borderId="14" xfId="0" applyNumberFormat="1" applyFont="1" applyFill="1" applyBorder="1" applyAlignment="1">
      <alignment horizontal="center" vertical="center" wrapText="1"/>
    </xf>
    <xf numFmtId="3" fontId="25" fillId="6" borderId="1" xfId="0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3" fontId="24" fillId="0" borderId="14" xfId="8" applyFont="1" applyBorder="1" applyAlignment="1" applyProtection="1">
      <alignment horizontal="right" vertical="center" indent="1"/>
    </xf>
    <xf numFmtId="3" fontId="24" fillId="0" borderId="1" xfId="8" applyFont="1" applyBorder="1" applyAlignment="1" applyProtection="1">
      <alignment horizontal="right" vertical="center" indent="1"/>
    </xf>
    <xf numFmtId="3" fontId="24" fillId="0" borderId="14" xfId="8" applyFont="1" applyBorder="1" applyAlignment="1" applyProtection="1">
      <alignment horizontal="right" vertical="center" wrapText="1" indent="1"/>
    </xf>
    <xf numFmtId="3" fontId="24" fillId="0" borderId="1" xfId="8" applyFont="1" applyBorder="1" applyAlignment="1" applyProtection="1">
      <alignment horizontal="right" vertical="center" wrapText="1" indent="1"/>
    </xf>
    <xf numFmtId="3" fontId="9" fillId="0" borderId="11" xfId="8" applyFont="1" applyBorder="1" applyAlignment="1" applyProtection="1">
      <alignment horizontal="right" vertical="center" indent="1"/>
    </xf>
    <xf numFmtId="3" fontId="9" fillId="0" borderId="12" xfId="8" applyFont="1" applyBorder="1" applyAlignment="1" applyProtection="1">
      <alignment horizontal="right" vertical="center" indent="1"/>
    </xf>
    <xf numFmtId="49" fontId="21" fillId="5" borderId="1" xfId="15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3" fillId="0" borderId="0" xfId="4" applyFont="1" applyFill="1" applyAlignment="1" applyProtection="1">
      <alignment horizontal="center" vertical="center"/>
      <protection locked="0"/>
    </xf>
    <xf numFmtId="49" fontId="21" fillId="5" borderId="17" xfId="15" applyFont="1" applyFill="1" applyBorder="1" applyAlignment="1" applyProtection="1">
      <alignment horizontal="center" vertical="center" wrapText="1"/>
    </xf>
    <xf numFmtId="3" fontId="9" fillId="0" borderId="11" xfId="8" applyFont="1" applyBorder="1" applyAlignment="1" applyProtection="1">
      <alignment horizontal="center" vertical="center"/>
    </xf>
    <xf numFmtId="3" fontId="9" fillId="0" borderId="12" xfId="8" applyFont="1" applyBorder="1" applyAlignment="1" applyProtection="1">
      <alignment horizontal="center" vertical="center"/>
    </xf>
    <xf numFmtId="0" fontId="22" fillId="5" borderId="6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75" zoomScaleNormal="75" zoomScaleSheetLayoutView="75" workbookViewId="0">
      <selection activeCell="U13" sqref="U13"/>
    </sheetView>
  </sheetViews>
  <sheetFormatPr defaultColWidth="8" defaultRowHeight="10.9" x14ac:dyDescent="0.2"/>
  <cols>
    <col min="1" max="1" width="5.75" style="1" customWidth="1"/>
    <col min="2" max="2" width="15.75" style="1" customWidth="1"/>
    <col min="3" max="8" width="11.75" style="1" customWidth="1"/>
    <col min="9" max="9" width="12.25" style="1" bestFit="1" customWidth="1"/>
    <col min="10" max="10" width="12.375" style="1" bestFit="1" customWidth="1"/>
    <col min="11" max="16" width="11.75" style="1" customWidth="1"/>
    <col min="17" max="17" width="12.75" style="7" customWidth="1"/>
    <col min="18" max="19" width="10.75" style="1" customWidth="1"/>
    <col min="20" max="16384" width="8" style="1"/>
  </cols>
  <sheetData>
    <row r="1" spans="1:19" ht="20.05" customHeight="1" x14ac:dyDescent="0.2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ht="20.05" customHeight="1" x14ac:dyDescent="0.2">
      <c r="A2" s="70" t="s">
        <v>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 ht="20.05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/>
      <c r="R3" s="4"/>
    </row>
    <row r="4" spans="1:19" ht="20.05" customHeight="1" x14ac:dyDescent="0.2">
      <c r="A4" s="20"/>
      <c r="B4" s="21" t="s">
        <v>16</v>
      </c>
      <c r="C4" s="50" t="s">
        <v>20</v>
      </c>
      <c r="D4" s="50" t="s">
        <v>39</v>
      </c>
      <c r="E4" s="50" t="s">
        <v>27</v>
      </c>
      <c r="F4" s="50" t="s">
        <v>40</v>
      </c>
      <c r="G4" s="50" t="s">
        <v>18</v>
      </c>
      <c r="H4" s="50" t="s">
        <v>41</v>
      </c>
      <c r="I4" s="50" t="s">
        <v>28</v>
      </c>
      <c r="J4" s="50" t="s">
        <v>25</v>
      </c>
      <c r="K4" s="50" t="s">
        <v>17</v>
      </c>
      <c r="L4" s="50" t="s">
        <v>42</v>
      </c>
      <c r="M4" s="50" t="s">
        <v>43</v>
      </c>
      <c r="N4" s="50" t="s">
        <v>24</v>
      </c>
      <c r="O4" s="50" t="s">
        <v>21</v>
      </c>
      <c r="P4" s="50" t="s">
        <v>23</v>
      </c>
      <c r="Q4" s="50" t="s">
        <v>0</v>
      </c>
      <c r="R4" s="74" t="s">
        <v>1</v>
      </c>
    </row>
    <row r="5" spans="1:19" ht="20.05" customHeight="1" thickBot="1" x14ac:dyDescent="0.25">
      <c r="A5" s="28" t="s">
        <v>34</v>
      </c>
      <c r="B5" s="19"/>
      <c r="C5" s="68"/>
      <c r="D5" s="68"/>
      <c r="E5" s="68"/>
      <c r="F5" s="68"/>
      <c r="G5" s="68"/>
      <c r="H5" s="68"/>
      <c r="I5" s="69"/>
      <c r="J5" s="69"/>
      <c r="K5" s="69"/>
      <c r="L5" s="69"/>
      <c r="M5" s="69"/>
      <c r="N5" s="69"/>
      <c r="O5" s="69"/>
      <c r="P5" s="68"/>
      <c r="Q5" s="71"/>
      <c r="R5" s="75"/>
    </row>
    <row r="6" spans="1:19" ht="20.05" customHeight="1" x14ac:dyDescent="0.2">
      <c r="A6" s="72"/>
      <c r="B6" s="7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32">
        <f t="shared" ref="Q6" si="0">SUM(C6:P6)</f>
        <v>0</v>
      </c>
      <c r="R6" s="30">
        <f t="shared" ref="R6" si="1">Q6/$Q$16</f>
        <v>0</v>
      </c>
    </row>
    <row r="7" spans="1:19" ht="20.05" customHeight="1" x14ac:dyDescent="0.2">
      <c r="A7" s="54" t="s">
        <v>31</v>
      </c>
      <c r="B7" s="55"/>
      <c r="C7" s="29">
        <v>27591</v>
      </c>
      <c r="D7" s="29">
        <v>49139</v>
      </c>
      <c r="E7" s="29">
        <v>10820</v>
      </c>
      <c r="F7" s="29">
        <v>26410</v>
      </c>
      <c r="G7" s="29">
        <v>22715</v>
      </c>
      <c r="H7" s="29">
        <v>43170</v>
      </c>
      <c r="I7" s="29">
        <v>33776</v>
      </c>
      <c r="J7" s="29">
        <v>22359</v>
      </c>
      <c r="K7" s="29">
        <v>28988</v>
      </c>
      <c r="L7" s="29">
        <v>67582</v>
      </c>
      <c r="M7" s="29">
        <v>53170</v>
      </c>
      <c r="N7" s="29">
        <v>35233</v>
      </c>
      <c r="O7" s="29">
        <v>20283</v>
      </c>
      <c r="P7" s="29">
        <v>21015</v>
      </c>
      <c r="Q7" s="32">
        <f t="shared" ref="Q7:Q15" si="2">SUM(C7:P7)</f>
        <v>462251</v>
      </c>
      <c r="R7" s="30">
        <f t="shared" ref="R7:R15" si="3">Q7/$Q$16</f>
        <v>0.44758108244188477</v>
      </c>
    </row>
    <row r="8" spans="1:19" ht="20.05" customHeight="1" x14ac:dyDescent="0.2">
      <c r="A8" s="54" t="s">
        <v>32</v>
      </c>
      <c r="B8" s="55"/>
      <c r="C8" s="29">
        <v>9423</v>
      </c>
      <c r="D8" s="29">
        <v>16993</v>
      </c>
      <c r="E8" s="29">
        <v>4049</v>
      </c>
      <c r="F8" s="29">
        <v>8259</v>
      </c>
      <c r="G8" s="29">
        <v>6721</v>
      </c>
      <c r="H8" s="29">
        <v>20729</v>
      </c>
      <c r="I8" s="29">
        <v>10529</v>
      </c>
      <c r="J8" s="29">
        <v>7287</v>
      </c>
      <c r="K8" s="29">
        <v>9294</v>
      </c>
      <c r="L8" s="29">
        <v>19066</v>
      </c>
      <c r="M8" s="29">
        <v>16617</v>
      </c>
      <c r="N8" s="29">
        <v>11144</v>
      </c>
      <c r="O8" s="29">
        <v>7452</v>
      </c>
      <c r="P8" s="29">
        <v>8860</v>
      </c>
      <c r="Q8" s="32">
        <f t="shared" si="2"/>
        <v>156423</v>
      </c>
      <c r="R8" s="30">
        <f t="shared" si="3"/>
        <v>0.15145878680372124</v>
      </c>
    </row>
    <row r="9" spans="1:19" ht="20.05" customHeight="1" x14ac:dyDescent="0.2">
      <c r="A9" s="54" t="s">
        <v>33</v>
      </c>
      <c r="B9" s="55"/>
      <c r="C9" s="29">
        <v>6009</v>
      </c>
      <c r="D9" s="29">
        <v>9982</v>
      </c>
      <c r="E9" s="29">
        <v>2769</v>
      </c>
      <c r="F9" s="29">
        <v>5013</v>
      </c>
      <c r="G9" s="29">
        <v>3754</v>
      </c>
      <c r="H9" s="29">
        <v>12345</v>
      </c>
      <c r="I9" s="29">
        <v>6810</v>
      </c>
      <c r="J9" s="29">
        <v>4276</v>
      </c>
      <c r="K9" s="29">
        <v>5518</v>
      </c>
      <c r="L9" s="29">
        <v>9612</v>
      </c>
      <c r="M9" s="29">
        <v>9420</v>
      </c>
      <c r="N9" s="29">
        <v>6254</v>
      </c>
      <c r="O9" s="29">
        <v>4432</v>
      </c>
      <c r="P9" s="29">
        <v>5998</v>
      </c>
      <c r="Q9" s="33">
        <f t="shared" si="2"/>
        <v>92192</v>
      </c>
      <c r="R9" s="30">
        <f t="shared" si="3"/>
        <v>8.926621067879191E-2</v>
      </c>
    </row>
    <row r="10" spans="1:19" ht="20.05" customHeight="1" x14ac:dyDescent="0.2">
      <c r="A10" s="54" t="s">
        <v>5</v>
      </c>
      <c r="B10" s="55"/>
      <c r="C10" s="29">
        <v>8602</v>
      </c>
      <c r="D10" s="29">
        <v>15826</v>
      </c>
      <c r="E10" s="29">
        <v>3027</v>
      </c>
      <c r="F10" s="29">
        <v>7167</v>
      </c>
      <c r="G10" s="29">
        <v>5834</v>
      </c>
      <c r="H10" s="29">
        <v>19178</v>
      </c>
      <c r="I10" s="29">
        <v>9602</v>
      </c>
      <c r="J10" s="29">
        <v>6469</v>
      </c>
      <c r="K10" s="29">
        <v>7947</v>
      </c>
      <c r="L10" s="29">
        <v>13684</v>
      </c>
      <c r="M10" s="29">
        <v>13454</v>
      </c>
      <c r="N10" s="29">
        <v>9340</v>
      </c>
      <c r="O10" s="29">
        <v>7365</v>
      </c>
      <c r="P10" s="29">
        <v>9858</v>
      </c>
      <c r="Q10" s="33">
        <f t="shared" si="2"/>
        <v>137353</v>
      </c>
      <c r="R10" s="30">
        <f t="shared" si="3"/>
        <v>0.13299398901601123</v>
      </c>
    </row>
    <row r="11" spans="1:19" ht="20.05" customHeight="1" x14ac:dyDescent="0.2">
      <c r="A11" s="54" t="s">
        <v>6</v>
      </c>
      <c r="B11" s="55"/>
      <c r="C11" s="29">
        <v>4273</v>
      </c>
      <c r="D11" s="29">
        <v>7787</v>
      </c>
      <c r="E11" s="29">
        <v>1549</v>
      </c>
      <c r="F11" s="29">
        <v>3462</v>
      </c>
      <c r="G11" s="29">
        <v>2903</v>
      </c>
      <c r="H11" s="29">
        <v>9823</v>
      </c>
      <c r="I11" s="29">
        <v>4632</v>
      </c>
      <c r="J11" s="29">
        <v>3073</v>
      </c>
      <c r="K11" s="29">
        <v>3693</v>
      </c>
      <c r="L11" s="29">
        <v>5835</v>
      </c>
      <c r="M11" s="29">
        <v>6088</v>
      </c>
      <c r="N11" s="29">
        <v>4408</v>
      </c>
      <c r="O11" s="29">
        <v>3516</v>
      </c>
      <c r="P11" s="29">
        <v>5102</v>
      </c>
      <c r="Q11" s="33">
        <f t="shared" si="2"/>
        <v>66144</v>
      </c>
      <c r="R11" s="30">
        <f t="shared" si="3"/>
        <v>6.4044865488741026E-2</v>
      </c>
    </row>
    <row r="12" spans="1:19" ht="20.05" customHeight="1" x14ac:dyDescent="0.2">
      <c r="A12" s="54" t="s">
        <v>7</v>
      </c>
      <c r="B12" s="55"/>
      <c r="C12" s="29">
        <v>4625</v>
      </c>
      <c r="D12" s="29">
        <v>8230</v>
      </c>
      <c r="E12" s="29">
        <v>1662</v>
      </c>
      <c r="F12" s="29">
        <v>3778</v>
      </c>
      <c r="G12" s="29">
        <v>3089</v>
      </c>
      <c r="H12" s="29">
        <v>11385</v>
      </c>
      <c r="I12" s="29">
        <v>5264</v>
      </c>
      <c r="J12" s="29">
        <v>3533</v>
      </c>
      <c r="K12" s="29">
        <v>3995</v>
      </c>
      <c r="L12" s="29">
        <v>5499</v>
      </c>
      <c r="M12" s="29">
        <v>6464</v>
      </c>
      <c r="N12" s="29">
        <v>4997</v>
      </c>
      <c r="O12" s="29">
        <v>3972</v>
      </c>
      <c r="P12" s="29">
        <v>5436</v>
      </c>
      <c r="Q12" s="33">
        <f t="shared" si="2"/>
        <v>71929</v>
      </c>
      <c r="R12" s="30">
        <f t="shared" si="3"/>
        <v>6.9646273732154887E-2</v>
      </c>
    </row>
    <row r="13" spans="1:19" ht="20.05" customHeight="1" x14ac:dyDescent="0.2">
      <c r="A13" s="54" t="s">
        <v>8</v>
      </c>
      <c r="B13" s="55"/>
      <c r="C13" s="29">
        <v>1493</v>
      </c>
      <c r="D13" s="29">
        <v>2517</v>
      </c>
      <c r="E13" s="29">
        <v>481</v>
      </c>
      <c r="F13" s="29">
        <v>1260</v>
      </c>
      <c r="G13" s="29">
        <v>1020</v>
      </c>
      <c r="H13" s="29">
        <v>3319</v>
      </c>
      <c r="I13" s="29">
        <v>1540</v>
      </c>
      <c r="J13" s="29">
        <v>1125</v>
      </c>
      <c r="K13" s="29">
        <v>1271</v>
      </c>
      <c r="L13" s="29">
        <v>1388</v>
      </c>
      <c r="M13" s="29">
        <v>2083</v>
      </c>
      <c r="N13" s="29">
        <v>1707</v>
      </c>
      <c r="O13" s="29">
        <v>1242</v>
      </c>
      <c r="P13" s="29">
        <v>1555</v>
      </c>
      <c r="Q13" s="33">
        <f t="shared" si="2"/>
        <v>22001</v>
      </c>
      <c r="R13" s="30">
        <f t="shared" si="3"/>
        <v>2.1302780080094813E-2</v>
      </c>
    </row>
    <row r="14" spans="1:19" ht="20.05" customHeight="1" x14ac:dyDescent="0.2">
      <c r="A14" s="54" t="s">
        <v>9</v>
      </c>
      <c r="B14" s="55"/>
      <c r="C14" s="29">
        <v>744</v>
      </c>
      <c r="D14" s="29">
        <v>1275</v>
      </c>
      <c r="E14" s="29">
        <v>231</v>
      </c>
      <c r="F14" s="29">
        <v>634</v>
      </c>
      <c r="G14" s="29">
        <v>576</v>
      </c>
      <c r="H14" s="29">
        <v>1745</v>
      </c>
      <c r="I14" s="29">
        <v>723</v>
      </c>
      <c r="J14" s="29">
        <v>653</v>
      </c>
      <c r="K14" s="29">
        <v>674</v>
      </c>
      <c r="L14" s="29">
        <v>760</v>
      </c>
      <c r="M14" s="29">
        <v>1140</v>
      </c>
      <c r="N14" s="29">
        <v>1031</v>
      </c>
      <c r="O14" s="29">
        <v>655</v>
      </c>
      <c r="P14" s="29">
        <v>715</v>
      </c>
      <c r="Q14" s="33">
        <f t="shared" si="2"/>
        <v>11556</v>
      </c>
      <c r="R14" s="30">
        <f t="shared" si="3"/>
        <v>1.118926078839942E-2</v>
      </c>
    </row>
    <row r="15" spans="1:19" ht="20.05" customHeight="1" x14ac:dyDescent="0.2">
      <c r="A15" s="56" t="s">
        <v>15</v>
      </c>
      <c r="B15" s="57"/>
      <c r="C15" s="29">
        <v>883</v>
      </c>
      <c r="D15" s="29">
        <v>1509</v>
      </c>
      <c r="E15" s="29">
        <v>313</v>
      </c>
      <c r="F15" s="29">
        <v>772</v>
      </c>
      <c r="G15" s="29">
        <v>551</v>
      </c>
      <c r="H15" s="29">
        <v>1626</v>
      </c>
      <c r="I15" s="29">
        <v>833</v>
      </c>
      <c r="J15" s="29">
        <v>650</v>
      </c>
      <c r="K15" s="29">
        <v>760</v>
      </c>
      <c r="L15" s="29">
        <v>1101</v>
      </c>
      <c r="M15" s="29">
        <v>1359</v>
      </c>
      <c r="N15" s="29">
        <v>1022</v>
      </c>
      <c r="O15" s="29">
        <v>747</v>
      </c>
      <c r="P15" s="29">
        <v>801</v>
      </c>
      <c r="Q15" s="33">
        <f t="shared" si="2"/>
        <v>12927</v>
      </c>
      <c r="R15" s="30">
        <f t="shared" si="3"/>
        <v>1.2516750970200701E-2</v>
      </c>
      <c r="S15" s="11"/>
    </row>
    <row r="16" spans="1:19" ht="30.25" customHeight="1" x14ac:dyDescent="0.2">
      <c r="A16" s="58" t="s">
        <v>35</v>
      </c>
      <c r="B16" s="59"/>
      <c r="C16" s="34">
        <f>SUM(C7:C15)</f>
        <v>63643</v>
      </c>
      <c r="D16" s="34">
        <f>SUM(D7:D15)</f>
        <v>113258</v>
      </c>
      <c r="E16" s="34">
        <f t="shared" ref="E16:P16" si="4">SUM(E7:E15)</f>
        <v>24901</v>
      </c>
      <c r="F16" s="34">
        <f t="shared" si="4"/>
        <v>56755</v>
      </c>
      <c r="G16" s="34">
        <f t="shared" si="4"/>
        <v>47163</v>
      </c>
      <c r="H16" s="34">
        <f t="shared" si="4"/>
        <v>123320</v>
      </c>
      <c r="I16" s="34">
        <f t="shared" si="4"/>
        <v>73709</v>
      </c>
      <c r="J16" s="34">
        <f t="shared" si="4"/>
        <v>49425</v>
      </c>
      <c r="K16" s="34">
        <f t="shared" si="4"/>
        <v>62140</v>
      </c>
      <c r="L16" s="34">
        <f t="shared" si="4"/>
        <v>124527</v>
      </c>
      <c r="M16" s="34">
        <f t="shared" si="4"/>
        <v>109795</v>
      </c>
      <c r="N16" s="34">
        <f t="shared" si="4"/>
        <v>75136</v>
      </c>
      <c r="O16" s="34">
        <f t="shared" si="4"/>
        <v>49664</v>
      </c>
      <c r="P16" s="34">
        <f t="shared" si="4"/>
        <v>59340</v>
      </c>
      <c r="Q16" s="34">
        <f>SUM(Q6:Q15)</f>
        <v>1032776</v>
      </c>
      <c r="R16" s="35"/>
      <c r="S16" s="2"/>
    </row>
    <row r="17" spans="1:18" ht="20.05" customHeight="1" x14ac:dyDescent="0.2">
      <c r="A17" s="52" t="s">
        <v>2</v>
      </c>
      <c r="B17" s="36" t="s">
        <v>10</v>
      </c>
      <c r="C17" s="37">
        <f>SUM(C6:C9)</f>
        <v>43023</v>
      </c>
      <c r="D17" s="37">
        <f>SUM(D6:D9)</f>
        <v>76114</v>
      </c>
      <c r="E17" s="37">
        <f t="shared" ref="E17:R17" si="5">SUM(E6:E9)</f>
        <v>17638</v>
      </c>
      <c r="F17" s="37">
        <f t="shared" si="5"/>
        <v>39682</v>
      </c>
      <c r="G17" s="37">
        <f t="shared" si="5"/>
        <v>33190</v>
      </c>
      <c r="H17" s="37">
        <f t="shared" si="5"/>
        <v>76244</v>
      </c>
      <c r="I17" s="37">
        <f t="shared" ref="I17:O17" si="6">SUM(I6:I9)</f>
        <v>51115</v>
      </c>
      <c r="J17" s="37">
        <f t="shared" si="6"/>
        <v>33922</v>
      </c>
      <c r="K17" s="37">
        <f t="shared" si="6"/>
        <v>43800</v>
      </c>
      <c r="L17" s="37">
        <f>SUM(L6:L9)</f>
        <v>96260</v>
      </c>
      <c r="M17" s="37">
        <f t="shared" si="6"/>
        <v>79207</v>
      </c>
      <c r="N17" s="37">
        <f t="shared" si="6"/>
        <v>52631</v>
      </c>
      <c r="O17" s="37">
        <f t="shared" si="6"/>
        <v>32167</v>
      </c>
      <c r="P17" s="37">
        <f t="shared" si="5"/>
        <v>35873</v>
      </c>
      <c r="Q17" s="38">
        <f t="shared" si="5"/>
        <v>710866</v>
      </c>
      <c r="R17" s="30">
        <f t="shared" si="5"/>
        <v>0.68830607992439796</v>
      </c>
    </row>
    <row r="18" spans="1:18" ht="20.05" customHeight="1" x14ac:dyDescent="0.2">
      <c r="A18" s="52"/>
      <c r="B18" s="36" t="s">
        <v>11</v>
      </c>
      <c r="C18" s="37">
        <f>SUM(C10:C15)</f>
        <v>20620</v>
      </c>
      <c r="D18" s="37">
        <f>SUM(D10:D15)</f>
        <v>37144</v>
      </c>
      <c r="E18" s="37">
        <f t="shared" ref="E18:R18" si="7">SUM(E10:E15)</f>
        <v>7263</v>
      </c>
      <c r="F18" s="37">
        <f t="shared" si="7"/>
        <v>17073</v>
      </c>
      <c r="G18" s="37">
        <f t="shared" si="7"/>
        <v>13973</v>
      </c>
      <c r="H18" s="37">
        <f t="shared" si="7"/>
        <v>47076</v>
      </c>
      <c r="I18" s="37">
        <f t="shared" ref="I18:O18" si="8">SUM(I10:I15)</f>
        <v>22594</v>
      </c>
      <c r="J18" s="37">
        <f t="shared" si="8"/>
        <v>15503</v>
      </c>
      <c r="K18" s="37">
        <f t="shared" si="8"/>
        <v>18340</v>
      </c>
      <c r="L18" s="37">
        <f t="shared" si="8"/>
        <v>28267</v>
      </c>
      <c r="M18" s="37">
        <f t="shared" si="8"/>
        <v>30588</v>
      </c>
      <c r="N18" s="37">
        <f t="shared" si="8"/>
        <v>22505</v>
      </c>
      <c r="O18" s="37">
        <f t="shared" si="8"/>
        <v>17497</v>
      </c>
      <c r="P18" s="37">
        <f t="shared" si="7"/>
        <v>23467</v>
      </c>
      <c r="Q18" s="38">
        <f t="shared" si="7"/>
        <v>321910</v>
      </c>
      <c r="R18" s="30">
        <f t="shared" si="7"/>
        <v>0.31169392007560209</v>
      </c>
    </row>
    <row r="19" spans="1:18" ht="20.05" customHeight="1" x14ac:dyDescent="0.2">
      <c r="A19" s="52"/>
      <c r="B19" s="36" t="s">
        <v>12</v>
      </c>
      <c r="C19" s="37">
        <f>SUM(C11:C15)</f>
        <v>12018</v>
      </c>
      <c r="D19" s="37">
        <f>SUM(D11:D15)</f>
        <v>21318</v>
      </c>
      <c r="E19" s="37">
        <f t="shared" ref="E19:R19" si="9">SUM(E11:E15)</f>
        <v>4236</v>
      </c>
      <c r="F19" s="37">
        <f t="shared" si="9"/>
        <v>9906</v>
      </c>
      <c r="G19" s="37">
        <f t="shared" si="9"/>
        <v>8139</v>
      </c>
      <c r="H19" s="37">
        <f t="shared" si="9"/>
        <v>27898</v>
      </c>
      <c r="I19" s="37">
        <f t="shared" ref="I19:O19" si="10">SUM(I11:I15)</f>
        <v>12992</v>
      </c>
      <c r="J19" s="37">
        <f t="shared" si="10"/>
        <v>9034</v>
      </c>
      <c r="K19" s="37">
        <f t="shared" si="10"/>
        <v>10393</v>
      </c>
      <c r="L19" s="37">
        <f t="shared" si="10"/>
        <v>14583</v>
      </c>
      <c r="M19" s="37">
        <f t="shared" si="10"/>
        <v>17134</v>
      </c>
      <c r="N19" s="37">
        <f t="shared" si="10"/>
        <v>13165</v>
      </c>
      <c r="O19" s="37">
        <f t="shared" si="10"/>
        <v>10132</v>
      </c>
      <c r="P19" s="37">
        <f t="shared" si="9"/>
        <v>13609</v>
      </c>
      <c r="Q19" s="38">
        <f t="shared" si="9"/>
        <v>184557</v>
      </c>
      <c r="R19" s="30">
        <f t="shared" si="9"/>
        <v>0.17869993105959084</v>
      </c>
    </row>
    <row r="20" spans="1:18" ht="20.05" customHeight="1" x14ac:dyDescent="0.2">
      <c r="A20" s="52"/>
      <c r="B20" s="36" t="s">
        <v>13</v>
      </c>
      <c r="C20" s="37">
        <f>SUM(C12:C15)</f>
        <v>7745</v>
      </c>
      <c r="D20" s="37">
        <f>SUM(D12:D15)</f>
        <v>13531</v>
      </c>
      <c r="E20" s="37">
        <f t="shared" ref="E20:R20" si="11">SUM(E12:E15)</f>
        <v>2687</v>
      </c>
      <c r="F20" s="37">
        <f t="shared" si="11"/>
        <v>6444</v>
      </c>
      <c r="G20" s="37">
        <f t="shared" si="11"/>
        <v>5236</v>
      </c>
      <c r="H20" s="37">
        <f t="shared" si="11"/>
        <v>18075</v>
      </c>
      <c r="I20" s="37">
        <f t="shared" ref="I20:O20" si="12">SUM(I12:I15)</f>
        <v>8360</v>
      </c>
      <c r="J20" s="37">
        <f t="shared" si="12"/>
        <v>5961</v>
      </c>
      <c r="K20" s="37">
        <f t="shared" si="12"/>
        <v>6700</v>
      </c>
      <c r="L20" s="37">
        <f t="shared" si="12"/>
        <v>8748</v>
      </c>
      <c r="M20" s="37">
        <f t="shared" si="12"/>
        <v>11046</v>
      </c>
      <c r="N20" s="37">
        <f t="shared" si="12"/>
        <v>8757</v>
      </c>
      <c r="O20" s="37">
        <f t="shared" si="12"/>
        <v>6616</v>
      </c>
      <c r="P20" s="37">
        <f t="shared" si="11"/>
        <v>8507</v>
      </c>
      <c r="Q20" s="38">
        <f t="shared" si="11"/>
        <v>118413</v>
      </c>
      <c r="R20" s="30">
        <f t="shared" si="11"/>
        <v>0.11465506557084983</v>
      </c>
    </row>
    <row r="21" spans="1:18" ht="20.05" customHeight="1" thickBot="1" x14ac:dyDescent="0.25">
      <c r="A21" s="53"/>
      <c r="B21" s="39" t="s">
        <v>14</v>
      </c>
      <c r="C21" s="40">
        <f>SUM(C13:C15)</f>
        <v>3120</v>
      </c>
      <c r="D21" s="40">
        <f>SUM(D13:D15)</f>
        <v>5301</v>
      </c>
      <c r="E21" s="40">
        <f t="shared" ref="E21:R21" si="13">SUM(E13:E15)</f>
        <v>1025</v>
      </c>
      <c r="F21" s="40">
        <f t="shared" si="13"/>
        <v>2666</v>
      </c>
      <c r="G21" s="40">
        <f t="shared" si="13"/>
        <v>2147</v>
      </c>
      <c r="H21" s="40">
        <f t="shared" si="13"/>
        <v>6690</v>
      </c>
      <c r="I21" s="40">
        <f t="shared" ref="I21:O21" si="14">SUM(I13:I15)</f>
        <v>3096</v>
      </c>
      <c r="J21" s="40">
        <f t="shared" si="14"/>
        <v>2428</v>
      </c>
      <c r="K21" s="40">
        <f t="shared" si="14"/>
        <v>2705</v>
      </c>
      <c r="L21" s="40">
        <f t="shared" si="14"/>
        <v>3249</v>
      </c>
      <c r="M21" s="40">
        <f t="shared" si="14"/>
        <v>4582</v>
      </c>
      <c r="N21" s="40">
        <f t="shared" si="14"/>
        <v>3760</v>
      </c>
      <c r="O21" s="40">
        <f t="shared" si="14"/>
        <v>2644</v>
      </c>
      <c r="P21" s="40">
        <f t="shared" si="13"/>
        <v>3071</v>
      </c>
      <c r="Q21" s="41">
        <f t="shared" si="13"/>
        <v>46484</v>
      </c>
      <c r="R21" s="42">
        <f t="shared" si="13"/>
        <v>4.5008791838694939E-2</v>
      </c>
    </row>
    <row r="22" spans="1:18" ht="20.05" customHeight="1" x14ac:dyDescent="0.2">
      <c r="A22" s="13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5"/>
      <c r="R22" s="16"/>
    </row>
    <row r="23" spans="1:18" ht="20.05" customHeight="1" x14ac:dyDescent="0.2">
      <c r="A23" s="70" t="s">
        <v>38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ht="20.05" customHeight="1" x14ac:dyDescent="0.2">
      <c r="A24" s="70" t="s">
        <v>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ht="20.05" customHeight="1" thickBot="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"/>
      <c r="R25" s="4"/>
    </row>
    <row r="26" spans="1:18" ht="20.05" customHeight="1" x14ac:dyDescent="0.2">
      <c r="A26" s="20"/>
      <c r="B26" s="21" t="s">
        <v>16</v>
      </c>
      <c r="C26" s="50" t="s">
        <v>20</v>
      </c>
      <c r="D26" s="50" t="s">
        <v>39</v>
      </c>
      <c r="E26" s="50" t="s">
        <v>27</v>
      </c>
      <c r="F26" s="50" t="s">
        <v>40</v>
      </c>
      <c r="G26" s="50" t="s">
        <v>18</v>
      </c>
      <c r="H26" s="50" t="s">
        <v>41</v>
      </c>
      <c r="I26" s="50" t="s">
        <v>28</v>
      </c>
      <c r="J26" s="50" t="s">
        <v>25</v>
      </c>
      <c r="K26" s="50" t="s">
        <v>17</v>
      </c>
      <c r="L26" s="50" t="s">
        <v>42</v>
      </c>
      <c r="M26" s="50" t="s">
        <v>43</v>
      </c>
      <c r="N26" s="50" t="s">
        <v>24</v>
      </c>
      <c r="O26" s="50" t="s">
        <v>21</v>
      </c>
      <c r="P26" s="50" t="s">
        <v>23</v>
      </c>
      <c r="Q26" s="50" t="s">
        <v>0</v>
      </c>
      <c r="R26" s="60" t="s">
        <v>1</v>
      </c>
    </row>
    <row r="27" spans="1:18" ht="20.05" customHeight="1" thickBot="1" x14ac:dyDescent="0.25">
      <c r="A27" s="28" t="s">
        <v>34</v>
      </c>
      <c r="B27" s="19"/>
      <c r="C27" s="71"/>
      <c r="D27" s="71"/>
      <c r="E27" s="71"/>
      <c r="F27" s="71"/>
      <c r="G27" s="71"/>
      <c r="H27" s="71"/>
      <c r="I27" s="51"/>
      <c r="J27" s="51"/>
      <c r="K27" s="51"/>
      <c r="L27" s="51"/>
      <c r="M27" s="51"/>
      <c r="N27" s="51"/>
      <c r="O27" s="51"/>
      <c r="P27" s="71"/>
      <c r="Q27" s="71"/>
      <c r="R27" s="61"/>
    </row>
    <row r="28" spans="1:18" ht="20.05" customHeight="1" x14ac:dyDescent="0.2">
      <c r="A28" s="66"/>
      <c r="B28" s="6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43"/>
      <c r="R28" s="44"/>
    </row>
    <row r="29" spans="1:18" ht="20.05" customHeight="1" x14ac:dyDescent="0.2">
      <c r="A29" s="62" t="s">
        <v>31</v>
      </c>
      <c r="B29" s="63"/>
      <c r="C29" s="31">
        <f>C7/$C$46*100000</f>
        <v>4319.3139443503424</v>
      </c>
      <c r="D29" s="31">
        <f>D7/$C$46*100000</f>
        <v>7692.6087460197687</v>
      </c>
      <c r="E29" s="31">
        <f t="shared" ref="E29:P29" si="15">E7/E$46*100000</f>
        <v>3646.1790941165764</v>
      </c>
      <c r="F29" s="31">
        <f t="shared" si="15"/>
        <v>4794.8090427810976</v>
      </c>
      <c r="G29" s="31">
        <f t="shared" si="15"/>
        <v>5155.0486115523927</v>
      </c>
      <c r="H29" s="31">
        <f t="shared" si="15"/>
        <v>3568.1254075820802</v>
      </c>
      <c r="I29" s="31">
        <f t="shared" si="15"/>
        <v>5328.0750877469727</v>
      </c>
      <c r="J29" s="31">
        <f t="shared" si="15"/>
        <v>4324.0305789934773</v>
      </c>
      <c r="K29" s="31">
        <f t="shared" si="15"/>
        <v>5009.7731015901381</v>
      </c>
      <c r="L29" s="31">
        <f t="shared" si="15"/>
        <v>5277.7491433087489</v>
      </c>
      <c r="M29" s="31">
        <f t="shared" si="15"/>
        <v>3970.9271670567641</v>
      </c>
      <c r="N29" s="31">
        <f t="shared" si="15"/>
        <v>4289.5040888654057</v>
      </c>
      <c r="O29" s="31">
        <f t="shared" si="15"/>
        <v>3985.2481177006871</v>
      </c>
      <c r="P29" s="31">
        <f t="shared" si="15"/>
        <v>3600.3207137937766</v>
      </c>
      <c r="Q29" s="45">
        <f>Q7/$Q$46*100000</f>
        <v>4369.5894249075036</v>
      </c>
      <c r="R29" s="46">
        <f t="shared" ref="R29:R37" si="16">Q29/$Q$38</f>
        <v>0.44758108244188471</v>
      </c>
    </row>
    <row r="30" spans="1:18" ht="20.05" customHeight="1" x14ac:dyDescent="0.2">
      <c r="A30" s="62" t="s">
        <v>32</v>
      </c>
      <c r="B30" s="63"/>
      <c r="C30" s="31">
        <f t="shared" ref="C30:D36" si="17">C8/$C$46*100000</f>
        <v>1475.1511470266851</v>
      </c>
      <c r="D30" s="31">
        <f t="shared" si="17"/>
        <v>2660.2189792448753</v>
      </c>
      <c r="E30" s="31">
        <f t="shared" ref="E30:P30" si="18">E8/E$46*100000</f>
        <v>1364.4527866985229</v>
      </c>
      <c r="F30" s="31">
        <f t="shared" si="18"/>
        <v>1499.4444484789508</v>
      </c>
      <c r="G30" s="31">
        <f t="shared" si="18"/>
        <v>1525.2952550404416</v>
      </c>
      <c r="H30" s="31">
        <f t="shared" si="18"/>
        <v>1713.3118270504735</v>
      </c>
      <c r="I30" s="31">
        <f t="shared" si="18"/>
        <v>1660.9220333635683</v>
      </c>
      <c r="J30" s="31">
        <f t="shared" si="18"/>
        <v>1409.2406113478003</v>
      </c>
      <c r="K30" s="31">
        <f t="shared" si="18"/>
        <v>1606.2105425065113</v>
      </c>
      <c r="L30" s="31">
        <f t="shared" si="18"/>
        <v>1488.9403268077983</v>
      </c>
      <c r="M30" s="31">
        <f t="shared" si="18"/>
        <v>1241.0174296592486</v>
      </c>
      <c r="N30" s="31">
        <f t="shared" si="18"/>
        <v>1356.7460496215501</v>
      </c>
      <c r="O30" s="31">
        <f t="shared" si="18"/>
        <v>1464.1852276835536</v>
      </c>
      <c r="P30" s="31">
        <f t="shared" si="18"/>
        <v>1517.908233367255</v>
      </c>
      <c r="Q30" s="45">
        <f>Q8/$Q$46*100000</f>
        <v>1478.6431757039065</v>
      </c>
      <c r="R30" s="46">
        <f t="shared" si="16"/>
        <v>0.15145878680372121</v>
      </c>
    </row>
    <row r="31" spans="1:18" ht="20.05" customHeight="1" x14ac:dyDescent="0.2">
      <c r="A31" s="62" t="s">
        <v>33</v>
      </c>
      <c r="B31" s="63"/>
      <c r="C31" s="31">
        <f t="shared" si="17"/>
        <v>940.69651305140087</v>
      </c>
      <c r="D31" s="31">
        <f t="shared" si="17"/>
        <v>1562.6614400531012</v>
      </c>
      <c r="E31" s="31">
        <f t="shared" ref="E31:P31" si="19">E9/E$46*100000</f>
        <v>933.11182177530509</v>
      </c>
      <c r="F31" s="31">
        <f t="shared" si="19"/>
        <v>910.12410948359127</v>
      </c>
      <c r="G31" s="31">
        <f t="shared" si="19"/>
        <v>851.95036265761303</v>
      </c>
      <c r="H31" s="31">
        <f t="shared" si="19"/>
        <v>1020.3499688811856</v>
      </c>
      <c r="I31" s="31">
        <f t="shared" si="19"/>
        <v>1074.2595732933707</v>
      </c>
      <c r="J31" s="31">
        <f t="shared" si="19"/>
        <v>826.94014740266141</v>
      </c>
      <c r="K31" s="31">
        <f t="shared" si="19"/>
        <v>953.63350264158908</v>
      </c>
      <c r="L31" s="31">
        <f t="shared" si="19"/>
        <v>750.63958991275331</v>
      </c>
      <c r="M31" s="31">
        <f t="shared" si="19"/>
        <v>703.51953947103095</v>
      </c>
      <c r="N31" s="31">
        <f t="shared" si="19"/>
        <v>761.40432468890651</v>
      </c>
      <c r="O31" s="31">
        <f t="shared" si="19"/>
        <v>870.80903503670288</v>
      </c>
      <c r="P31" s="31">
        <f t="shared" si="19"/>
        <v>1027.5861832660041</v>
      </c>
      <c r="Q31" s="45">
        <f t="shared" ref="Q31:Q38" si="20">Q9/$Q$46*100000</f>
        <v>871.47715907823374</v>
      </c>
      <c r="R31" s="46">
        <f t="shared" si="16"/>
        <v>8.926621067879191E-2</v>
      </c>
    </row>
    <row r="32" spans="1:18" ht="20.05" customHeight="1" x14ac:dyDescent="0.2">
      <c r="A32" s="62" t="s">
        <v>5</v>
      </c>
      <c r="B32" s="63"/>
      <c r="C32" s="31">
        <f t="shared" si="17"/>
        <v>1346.625296266958</v>
      </c>
      <c r="D32" s="31">
        <f t="shared" si="17"/>
        <v>2477.5275446083324</v>
      </c>
      <c r="E32" s="31">
        <f t="shared" ref="E32:P32" si="21">E10/E$46*100000</f>
        <v>1020.0539850176411</v>
      </c>
      <c r="F32" s="31">
        <f t="shared" si="21"/>
        <v>1301.1888076339314</v>
      </c>
      <c r="G32" s="31">
        <f t="shared" si="21"/>
        <v>1323.9953158616181</v>
      </c>
      <c r="H32" s="31">
        <f t="shared" si="21"/>
        <v>1585.117189404891</v>
      </c>
      <c r="I32" s="31">
        <f t="shared" si="21"/>
        <v>1514.6902236068936</v>
      </c>
      <c r="J32" s="31">
        <f t="shared" si="21"/>
        <v>1251.0467290804063</v>
      </c>
      <c r="K32" s="31">
        <f t="shared" si="21"/>
        <v>1373.4188918979173</v>
      </c>
      <c r="L32" s="31">
        <f t="shared" si="21"/>
        <v>1068.638384141294</v>
      </c>
      <c r="M32" s="31">
        <f t="shared" si="21"/>
        <v>1004.7931936351647</v>
      </c>
      <c r="N32" s="31">
        <f t="shared" si="21"/>
        <v>1137.1148692987506</v>
      </c>
      <c r="O32" s="31">
        <f t="shared" si="21"/>
        <v>1447.0912777629324</v>
      </c>
      <c r="P32" s="31">
        <f t="shared" si="21"/>
        <v>1688.8870614598648</v>
      </c>
      <c r="Q32" s="45">
        <f t="shared" si="20"/>
        <v>1298.3773237468829</v>
      </c>
      <c r="R32" s="46">
        <f t="shared" si="16"/>
        <v>0.1329939890160112</v>
      </c>
    </row>
    <row r="33" spans="1:19" ht="20.05" customHeight="1" x14ac:dyDescent="0.2">
      <c r="A33" s="62" t="s">
        <v>6</v>
      </c>
      <c r="B33" s="63"/>
      <c r="C33" s="31">
        <f t="shared" si="17"/>
        <v>668.92930608564416</v>
      </c>
      <c r="D33" s="31">
        <f t="shared" si="17"/>
        <v>1219.0387330889098</v>
      </c>
      <c r="E33" s="31">
        <f t="shared" ref="E33:P33" si="22">E11/E$46*100000</f>
        <v>521.98996458286297</v>
      </c>
      <c r="F33" s="31">
        <f t="shared" si="22"/>
        <v>628.53574048118753</v>
      </c>
      <c r="G33" s="31">
        <f t="shared" si="22"/>
        <v>658.82043228424368</v>
      </c>
      <c r="H33" s="31">
        <f t="shared" si="22"/>
        <v>811.89937175535738</v>
      </c>
      <c r="I33" s="31">
        <f t="shared" si="22"/>
        <v>730.68580668060099</v>
      </c>
      <c r="J33" s="31">
        <f t="shared" si="22"/>
        <v>594.29070930036914</v>
      </c>
      <c r="K33" s="31">
        <f t="shared" si="22"/>
        <v>638.23278819416237</v>
      </c>
      <c r="L33" s="31">
        <f t="shared" si="22"/>
        <v>455.67852758436499</v>
      </c>
      <c r="M33" s="31">
        <f t="shared" si="22"/>
        <v>454.67377455410156</v>
      </c>
      <c r="N33" s="31">
        <f t="shared" si="22"/>
        <v>536.65977985748316</v>
      </c>
      <c r="O33" s="31">
        <f t="shared" si="22"/>
        <v>690.83135541269121</v>
      </c>
      <c r="P33" s="31">
        <f t="shared" si="22"/>
        <v>874.0821452189316</v>
      </c>
      <c r="Q33" s="45">
        <f t="shared" si="20"/>
        <v>625.24931892214818</v>
      </c>
      <c r="R33" s="46">
        <f t="shared" si="16"/>
        <v>6.4044865488741012E-2</v>
      </c>
    </row>
    <row r="34" spans="1:19" ht="20.05" customHeight="1" x14ac:dyDescent="0.2">
      <c r="A34" s="62" t="s">
        <v>7</v>
      </c>
      <c r="B34" s="63"/>
      <c r="C34" s="31">
        <f t="shared" si="17"/>
        <v>724.03417754413874</v>
      </c>
      <c r="D34" s="31">
        <f t="shared" si="17"/>
        <v>1288.3894662028672</v>
      </c>
      <c r="E34" s="31">
        <f t="shared" ref="E34:P34" si="23">E12/E$46*100000</f>
        <v>560.0692841424908</v>
      </c>
      <c r="F34" s="31">
        <f t="shared" si="23"/>
        <v>685.90642043267667</v>
      </c>
      <c r="G34" s="31">
        <f t="shared" si="23"/>
        <v>701.03214444575565</v>
      </c>
      <c r="H34" s="31">
        <f t="shared" si="23"/>
        <v>941.00319122821384</v>
      </c>
      <c r="I34" s="31">
        <f t="shared" si="23"/>
        <v>830.38214299798881</v>
      </c>
      <c r="J34" s="31">
        <f t="shared" si="23"/>
        <v>683.25059419401384</v>
      </c>
      <c r="K34" s="31">
        <f t="shared" si="23"/>
        <v>690.42512559861325</v>
      </c>
      <c r="L34" s="31">
        <f t="shared" si="23"/>
        <v>429.43894142012391</v>
      </c>
      <c r="M34" s="31">
        <f t="shared" si="23"/>
        <v>482.75480925060975</v>
      </c>
      <c r="N34" s="31">
        <f t="shared" si="23"/>
        <v>608.36862975223312</v>
      </c>
      <c r="O34" s="31">
        <f t="shared" si="23"/>
        <v>780.42723085870568</v>
      </c>
      <c r="P34" s="31">
        <f t="shared" si="23"/>
        <v>931.30351654451442</v>
      </c>
      <c r="Q34" s="45">
        <f t="shared" si="20"/>
        <v>679.93405691750115</v>
      </c>
      <c r="R34" s="46">
        <f t="shared" si="16"/>
        <v>6.9646273732154887E-2</v>
      </c>
    </row>
    <row r="35" spans="1:19" ht="20.05" customHeight="1" x14ac:dyDescent="0.2">
      <c r="A35" s="62" t="s">
        <v>8</v>
      </c>
      <c r="B35" s="63"/>
      <c r="C35" s="31">
        <f t="shared" si="17"/>
        <v>233.72605990776194</v>
      </c>
      <c r="D35" s="31">
        <f t="shared" si="17"/>
        <v>394.03114051429122</v>
      </c>
      <c r="E35" s="31">
        <f t="shared" ref="E35:P35" si="24">E13/E$46*100000</f>
        <v>162.08984697505298</v>
      </c>
      <c r="F35" s="31">
        <f t="shared" si="24"/>
        <v>228.75650866732994</v>
      </c>
      <c r="G35" s="31">
        <f t="shared" si="24"/>
        <v>231.4835828211948</v>
      </c>
      <c r="H35" s="31">
        <f t="shared" si="24"/>
        <v>274.3249531564727</v>
      </c>
      <c r="I35" s="31">
        <f t="shared" si="24"/>
        <v>242.93094608983714</v>
      </c>
      <c r="J35" s="31">
        <f t="shared" si="24"/>
        <v>217.56493588119602</v>
      </c>
      <c r="K35" s="31">
        <f t="shared" si="24"/>
        <v>219.65715510283792</v>
      </c>
      <c r="L35" s="31">
        <f t="shared" si="24"/>
        <v>108.39448094037678</v>
      </c>
      <c r="M35" s="31">
        <f t="shared" si="24"/>
        <v>155.56594487453901</v>
      </c>
      <c r="N35" s="31">
        <f t="shared" si="24"/>
        <v>207.82174324335841</v>
      </c>
      <c r="O35" s="31">
        <f t="shared" si="24"/>
        <v>244.03087128059227</v>
      </c>
      <c r="P35" s="31">
        <f t="shared" si="24"/>
        <v>266.40488745892571</v>
      </c>
      <c r="Q35" s="45">
        <f t="shared" si="20"/>
        <v>207.97215568466049</v>
      </c>
      <c r="R35" s="46">
        <f t="shared" si="16"/>
        <v>2.1302780080094813E-2</v>
      </c>
    </row>
    <row r="36" spans="1:19" ht="20.05" customHeight="1" x14ac:dyDescent="0.2">
      <c r="A36" s="62" t="s">
        <v>9</v>
      </c>
      <c r="B36" s="63"/>
      <c r="C36" s="31">
        <f t="shared" si="17"/>
        <v>116.47166012818144</v>
      </c>
      <c r="D36" s="31">
        <f t="shared" si="17"/>
        <v>199.59861110676255</v>
      </c>
      <c r="E36" s="31">
        <f t="shared" ref="E36:P36" si="25">E14/E$46*100000</f>
        <v>77.843564763486981</v>
      </c>
      <c r="F36" s="31">
        <f t="shared" si="25"/>
        <v>115.10446547229141</v>
      </c>
      <c r="G36" s="31">
        <f t="shared" si="25"/>
        <v>130.72014088726294</v>
      </c>
      <c r="H36" s="31">
        <f t="shared" si="25"/>
        <v>144.22929896295415</v>
      </c>
      <c r="I36" s="31">
        <f t="shared" si="25"/>
        <v>114.05134676815079</v>
      </c>
      <c r="J36" s="31">
        <f t="shared" si="25"/>
        <v>126.284358338152</v>
      </c>
      <c r="K36" s="31">
        <f t="shared" si="25"/>
        <v>116.48223645894002</v>
      </c>
      <c r="L36" s="31">
        <f t="shared" si="25"/>
        <v>59.351444895307175</v>
      </c>
      <c r="M36" s="31">
        <f t="shared" si="25"/>
        <v>85.139307324519663</v>
      </c>
      <c r="N36" s="31">
        <f t="shared" si="25"/>
        <v>125.52092400931606</v>
      </c>
      <c r="O36" s="31">
        <f t="shared" si="25"/>
        <v>128.69582986214809</v>
      </c>
      <c r="P36" s="31">
        <f t="shared" si="25"/>
        <v>122.49485178979542</v>
      </c>
      <c r="Q36" s="45">
        <f t="shared" si="20"/>
        <v>109.23713608890215</v>
      </c>
      <c r="R36" s="46">
        <f t="shared" si="16"/>
        <v>1.1189260788399418E-2</v>
      </c>
    </row>
    <row r="37" spans="1:19" ht="20.05" customHeight="1" x14ac:dyDescent="0.2">
      <c r="A37" s="64" t="s">
        <v>15</v>
      </c>
      <c r="B37" s="65"/>
      <c r="C37" s="31">
        <f>C15/$C$46*100000</f>
        <v>138.23182243707558</v>
      </c>
      <c r="D37" s="31">
        <f>D15/$C$46*100000</f>
        <v>236.23082679223896</v>
      </c>
      <c r="E37" s="31">
        <f t="shared" ref="E37:P37" si="26">E15/E$46*100000</f>
        <v>105.47634532888064</v>
      </c>
      <c r="F37" s="31">
        <f t="shared" si="26"/>
        <v>140.15874975490374</v>
      </c>
      <c r="G37" s="31">
        <f t="shared" si="26"/>
        <v>125.04652366125327</v>
      </c>
      <c r="H37" s="31">
        <f t="shared" si="26"/>
        <v>134.39360464972117</v>
      </c>
      <c r="I37" s="31">
        <f t="shared" si="26"/>
        <v>131.40355720313917</v>
      </c>
      <c r="J37" s="31">
        <f t="shared" si="26"/>
        <v>125.70418517580212</v>
      </c>
      <c r="K37" s="31">
        <f t="shared" si="26"/>
        <v>131.34495505755845</v>
      </c>
      <c r="L37" s="31">
        <f t="shared" si="26"/>
        <v>85.981501091754211</v>
      </c>
      <c r="M37" s="31">
        <f t="shared" si="26"/>
        <v>101.49501636317741</v>
      </c>
      <c r="N37" s="31">
        <f t="shared" si="26"/>
        <v>124.42520304318236</v>
      </c>
      <c r="O37" s="31">
        <f t="shared" si="26"/>
        <v>146.77219069774753</v>
      </c>
      <c r="P37" s="31">
        <f t="shared" si="26"/>
        <v>137.22849829877779</v>
      </c>
      <c r="Q37" s="45">
        <f t="shared" si="20"/>
        <v>122.19699361554503</v>
      </c>
      <c r="R37" s="46">
        <f t="shared" si="16"/>
        <v>1.2516750970200701E-2</v>
      </c>
      <c r="S37" s="11"/>
    </row>
    <row r="38" spans="1:19" ht="30.25" customHeight="1" x14ac:dyDescent="0.2">
      <c r="A38" s="58" t="s">
        <v>35</v>
      </c>
      <c r="B38" s="59"/>
      <c r="C38" s="34">
        <f>SUM(C28:C37)</f>
        <v>9963.1799267981878</v>
      </c>
      <c r="D38" s="34">
        <f>SUM(D28:D37)</f>
        <v>17730.305487631147</v>
      </c>
      <c r="E38" s="34">
        <f t="shared" ref="E38:P38" si="27">SUM(E28:E37)</f>
        <v>8391.2666934008193</v>
      </c>
      <c r="F38" s="34">
        <f t="shared" si="27"/>
        <v>10304.028293185962</v>
      </c>
      <c r="G38" s="34">
        <f t="shared" si="27"/>
        <v>10703.392369211773</v>
      </c>
      <c r="H38" s="34">
        <f t="shared" si="27"/>
        <v>10192.75481267135</v>
      </c>
      <c r="I38" s="34">
        <f t="shared" si="27"/>
        <v>11627.400717750523</v>
      </c>
      <c r="J38" s="34">
        <f t="shared" si="27"/>
        <v>9558.3528497138796</v>
      </c>
      <c r="K38" s="34">
        <f t="shared" si="27"/>
        <v>10739.178299048266</v>
      </c>
      <c r="L38" s="34">
        <f t="shared" si="27"/>
        <v>9724.8123401025186</v>
      </c>
      <c r="M38" s="34">
        <f t="shared" si="27"/>
        <v>8199.8861821891551</v>
      </c>
      <c r="N38" s="34">
        <f t="shared" si="27"/>
        <v>9147.5656123801837</v>
      </c>
      <c r="O38" s="34">
        <f t="shared" si="27"/>
        <v>9758.0911362957613</v>
      </c>
      <c r="P38" s="34">
        <f t="shared" si="27"/>
        <v>10166.216091197846</v>
      </c>
      <c r="Q38" s="34">
        <f t="shared" si="20"/>
        <v>9762.6767446652848</v>
      </c>
      <c r="R38" s="47"/>
    </row>
    <row r="39" spans="1:19" ht="20.05" customHeight="1" x14ac:dyDescent="0.2">
      <c r="A39" s="52" t="s">
        <v>2</v>
      </c>
      <c r="B39" s="49" t="s">
        <v>10</v>
      </c>
      <c r="C39" s="37">
        <f>SUM(C28:C31)</f>
        <v>6735.1616044284283</v>
      </c>
      <c r="D39" s="37">
        <f>SUM(D28:D31)</f>
        <v>11915.489165317746</v>
      </c>
      <c r="E39" s="37">
        <f t="shared" ref="E39:P39" si="28">SUM(E28:E31)</f>
        <v>5943.7437025904037</v>
      </c>
      <c r="F39" s="37">
        <f t="shared" si="28"/>
        <v>7204.37760074364</v>
      </c>
      <c r="G39" s="37">
        <f t="shared" si="28"/>
        <v>7532.2942292504476</v>
      </c>
      <c r="H39" s="37">
        <f t="shared" si="28"/>
        <v>6301.7872035137389</v>
      </c>
      <c r="I39" s="37">
        <f t="shared" si="28"/>
        <v>8063.2566944039118</v>
      </c>
      <c r="J39" s="37">
        <f t="shared" si="28"/>
        <v>6560.2113377439391</v>
      </c>
      <c r="K39" s="37">
        <f t="shared" si="28"/>
        <v>7569.6171467382383</v>
      </c>
      <c r="L39" s="37">
        <f t="shared" si="28"/>
        <v>7517.3290600293003</v>
      </c>
      <c r="M39" s="37">
        <f t="shared" si="28"/>
        <v>5915.4641361870436</v>
      </c>
      <c r="N39" s="37">
        <f t="shared" si="28"/>
        <v>6407.6544631758625</v>
      </c>
      <c r="O39" s="37">
        <f t="shared" si="28"/>
        <v>6320.2423804209438</v>
      </c>
      <c r="P39" s="37">
        <f t="shared" si="28"/>
        <v>6145.815130427035</v>
      </c>
      <c r="Q39" s="38">
        <f>SUM(Q28:Q31)</f>
        <v>6719.7097596896438</v>
      </c>
      <c r="R39" s="46">
        <f>SUM(R28:R31)</f>
        <v>0.68830607992439785</v>
      </c>
    </row>
    <row r="40" spans="1:19" ht="20.05" customHeight="1" x14ac:dyDescent="0.2">
      <c r="A40" s="52"/>
      <c r="B40" s="49" t="s">
        <v>11</v>
      </c>
      <c r="C40" s="37">
        <f>SUM(C32:C37)</f>
        <v>3228.01832236976</v>
      </c>
      <c r="D40" s="37">
        <f>SUM(D32:D37)</f>
        <v>5814.8163223134015</v>
      </c>
      <c r="E40" s="37">
        <f t="shared" ref="E40:P40" si="29">SUM(E32:E37)</f>
        <v>2447.5229908104156</v>
      </c>
      <c r="F40" s="37">
        <f t="shared" si="29"/>
        <v>3099.6506924423202</v>
      </c>
      <c r="G40" s="37">
        <f t="shared" si="29"/>
        <v>3171.0981399613283</v>
      </c>
      <c r="H40" s="37">
        <f t="shared" si="29"/>
        <v>3890.9676091576102</v>
      </c>
      <c r="I40" s="37">
        <f t="shared" si="29"/>
        <v>3564.1440233466105</v>
      </c>
      <c r="J40" s="37">
        <f t="shared" si="29"/>
        <v>2998.1415119699395</v>
      </c>
      <c r="K40" s="37">
        <f t="shared" si="29"/>
        <v>3169.5611523100288</v>
      </c>
      <c r="L40" s="37">
        <f t="shared" si="29"/>
        <v>2207.4832800732211</v>
      </c>
      <c r="M40" s="37">
        <f t="shared" si="29"/>
        <v>2284.422046002112</v>
      </c>
      <c r="N40" s="37">
        <f t="shared" si="29"/>
        <v>2739.9111492043239</v>
      </c>
      <c r="O40" s="37">
        <f t="shared" si="29"/>
        <v>3437.848755874817</v>
      </c>
      <c r="P40" s="37">
        <f t="shared" si="29"/>
        <v>4020.4009607708099</v>
      </c>
      <c r="Q40" s="38">
        <f>SUM(Q32:Q37)</f>
        <v>3042.9669849756397</v>
      </c>
      <c r="R40" s="46">
        <f>SUM(R32:R37)</f>
        <v>0.31169392007560209</v>
      </c>
    </row>
    <row r="41" spans="1:19" ht="20.05" customHeight="1" x14ac:dyDescent="0.2">
      <c r="A41" s="52"/>
      <c r="B41" s="49" t="s">
        <v>12</v>
      </c>
      <c r="C41" s="37">
        <f>SUM(C33:C37)</f>
        <v>1881.3930261028017</v>
      </c>
      <c r="D41" s="37">
        <f>SUM(D33:D37)</f>
        <v>3337.2887777050696</v>
      </c>
      <c r="E41" s="37">
        <f t="shared" ref="E41:P41" si="30">SUM(E33:E37)</f>
        <v>1427.4690057927744</v>
      </c>
      <c r="F41" s="37">
        <f t="shared" si="30"/>
        <v>1798.4618848083892</v>
      </c>
      <c r="G41" s="37">
        <f t="shared" si="30"/>
        <v>1847.1028240997105</v>
      </c>
      <c r="H41" s="37">
        <f t="shared" si="30"/>
        <v>2305.8504197527191</v>
      </c>
      <c r="I41" s="37">
        <f t="shared" si="30"/>
        <v>2049.4537997397169</v>
      </c>
      <c r="J41" s="37">
        <f t="shared" si="30"/>
        <v>1747.0947828895335</v>
      </c>
      <c r="K41" s="37">
        <f t="shared" si="30"/>
        <v>1796.1422604121119</v>
      </c>
      <c r="L41" s="37">
        <f t="shared" si="30"/>
        <v>1138.8448959319269</v>
      </c>
      <c r="M41" s="37">
        <f t="shared" si="30"/>
        <v>1279.6288523669475</v>
      </c>
      <c r="N41" s="37">
        <f t="shared" si="30"/>
        <v>1602.7962799055731</v>
      </c>
      <c r="O41" s="37">
        <f t="shared" si="30"/>
        <v>1990.7574781118847</v>
      </c>
      <c r="P41" s="37">
        <f t="shared" si="30"/>
        <v>2331.5138993109449</v>
      </c>
      <c r="Q41" s="38">
        <f>SUM(Q33:Q37)</f>
        <v>1744.589661228757</v>
      </c>
      <c r="R41" s="46">
        <f>SUM(R33:R37)</f>
        <v>0.17869993105959081</v>
      </c>
    </row>
    <row r="42" spans="1:19" ht="20.05" customHeight="1" x14ac:dyDescent="0.2">
      <c r="A42" s="52"/>
      <c r="B42" s="49" t="s">
        <v>13</v>
      </c>
      <c r="C42" s="37">
        <f>SUM(C34:C37)</f>
        <v>1212.4637200171578</v>
      </c>
      <c r="D42" s="37">
        <f>SUM(D34:D37)</f>
        <v>2118.2500446161598</v>
      </c>
      <c r="E42" s="37">
        <f t="shared" ref="E42:P42" si="31">SUM(E34:E37)</f>
        <v>905.47904120991132</v>
      </c>
      <c r="F42" s="37">
        <f t="shared" si="31"/>
        <v>1169.9261443272019</v>
      </c>
      <c r="G42" s="37">
        <f t="shared" si="31"/>
        <v>1188.2823918154668</v>
      </c>
      <c r="H42" s="37">
        <f t="shared" si="31"/>
        <v>1493.9510479973619</v>
      </c>
      <c r="I42" s="37">
        <f t="shared" si="31"/>
        <v>1318.767993059116</v>
      </c>
      <c r="J42" s="37">
        <f t="shared" si="31"/>
        <v>1152.8040735891641</v>
      </c>
      <c r="K42" s="37">
        <f t="shared" si="31"/>
        <v>1157.9094722179498</v>
      </c>
      <c r="L42" s="37">
        <f t="shared" si="31"/>
        <v>683.16636834756207</v>
      </c>
      <c r="M42" s="37">
        <f t="shared" si="31"/>
        <v>824.95507781284596</v>
      </c>
      <c r="N42" s="37">
        <f t="shared" si="31"/>
        <v>1066.1365000480901</v>
      </c>
      <c r="O42" s="37">
        <f t="shared" si="31"/>
        <v>1299.9261226991935</v>
      </c>
      <c r="P42" s="37">
        <f t="shared" si="31"/>
        <v>1457.4317540920133</v>
      </c>
      <c r="Q42" s="38">
        <f>SUM(Q34:Q37)</f>
        <v>1119.3403423066088</v>
      </c>
      <c r="R42" s="46">
        <f>SUM(R34:R37)</f>
        <v>0.11465506557084983</v>
      </c>
    </row>
    <row r="43" spans="1:19" ht="20.05" customHeight="1" thickBot="1" x14ac:dyDescent="0.25">
      <c r="A43" s="53"/>
      <c r="B43" s="39" t="s">
        <v>14</v>
      </c>
      <c r="C43" s="40">
        <f>SUM(C35:C37)</f>
        <v>488.42954247301896</v>
      </c>
      <c r="D43" s="40">
        <f>SUM(D35:D37)</f>
        <v>829.86057841329273</v>
      </c>
      <c r="E43" s="40">
        <f t="shared" ref="E43:P43" si="32">SUM(E35:E37)</f>
        <v>345.40975706742063</v>
      </c>
      <c r="F43" s="40">
        <f t="shared" si="32"/>
        <v>484.0197238945251</v>
      </c>
      <c r="G43" s="40">
        <f t="shared" si="32"/>
        <v>487.25024736971102</v>
      </c>
      <c r="H43" s="40">
        <f t="shared" si="32"/>
        <v>552.94785676914807</v>
      </c>
      <c r="I43" s="40">
        <f t="shared" si="32"/>
        <v>488.38585006112714</v>
      </c>
      <c r="J43" s="40">
        <f t="shared" si="32"/>
        <v>469.55347939515019</v>
      </c>
      <c r="K43" s="40">
        <f t="shared" si="32"/>
        <v>467.48434661933641</v>
      </c>
      <c r="L43" s="40">
        <f t="shared" si="32"/>
        <v>253.72742692743816</v>
      </c>
      <c r="M43" s="40">
        <f t="shared" si="32"/>
        <v>342.20026856223609</v>
      </c>
      <c r="N43" s="40">
        <f t="shared" si="32"/>
        <v>457.76787029585682</v>
      </c>
      <c r="O43" s="40">
        <f t="shared" si="32"/>
        <v>519.49889184048789</v>
      </c>
      <c r="P43" s="40">
        <f t="shared" si="32"/>
        <v>526.12823754749888</v>
      </c>
      <c r="Q43" s="41">
        <f>SUM(Q35:Q37)</f>
        <v>439.40628538910767</v>
      </c>
      <c r="R43" s="48">
        <f>SUM(R35:R37)</f>
        <v>4.5008791838694939E-2</v>
      </c>
    </row>
    <row r="44" spans="1:19" ht="20.05" customHeight="1" x14ac:dyDescent="0.2">
      <c r="C44" s="5"/>
      <c r="D44" s="5"/>
    </row>
    <row r="45" spans="1:19" s="8" customFormat="1" ht="20.05" customHeight="1" x14ac:dyDescent="0.2">
      <c r="A45" s="9"/>
      <c r="B45" s="22" t="s">
        <v>16</v>
      </c>
      <c r="C45" s="23" t="s">
        <v>20</v>
      </c>
      <c r="D45" s="23" t="s">
        <v>22</v>
      </c>
      <c r="E45" s="23" t="s">
        <v>27</v>
      </c>
      <c r="F45" s="23" t="s">
        <v>30</v>
      </c>
      <c r="G45" s="23" t="s">
        <v>18</v>
      </c>
      <c r="H45" s="23" t="s">
        <v>36</v>
      </c>
      <c r="I45" s="23" t="s">
        <v>28</v>
      </c>
      <c r="J45" s="23" t="s">
        <v>25</v>
      </c>
      <c r="K45" s="23" t="s">
        <v>17</v>
      </c>
      <c r="L45" s="23" t="s">
        <v>19</v>
      </c>
      <c r="M45" s="23" t="s">
        <v>26</v>
      </c>
      <c r="N45" s="23" t="s">
        <v>24</v>
      </c>
      <c r="O45" s="23" t="s">
        <v>21</v>
      </c>
      <c r="P45" s="23" t="s">
        <v>23</v>
      </c>
      <c r="Q45" s="24" t="s">
        <v>0</v>
      </c>
      <c r="R45" s="12"/>
    </row>
    <row r="46" spans="1:19" s="8" customFormat="1" ht="20.05" customHeight="1" x14ac:dyDescent="0.2">
      <c r="A46" s="9"/>
      <c r="B46" s="22" t="s">
        <v>29</v>
      </c>
      <c r="C46" s="25">
        <v>638782</v>
      </c>
      <c r="D46" s="25">
        <v>1178812</v>
      </c>
      <c r="E46" s="25">
        <v>296749</v>
      </c>
      <c r="F46" s="25">
        <v>550804</v>
      </c>
      <c r="G46" s="25">
        <v>440636</v>
      </c>
      <c r="H46" s="25">
        <v>1209879</v>
      </c>
      <c r="I46" s="25">
        <v>633925</v>
      </c>
      <c r="J46" s="25">
        <v>517087</v>
      </c>
      <c r="K46" s="25">
        <v>578629</v>
      </c>
      <c r="L46" s="25">
        <v>1280508</v>
      </c>
      <c r="M46" s="25">
        <v>1338982</v>
      </c>
      <c r="N46" s="25">
        <v>821377</v>
      </c>
      <c r="O46" s="25">
        <v>508952</v>
      </c>
      <c r="P46" s="25">
        <v>583698</v>
      </c>
      <c r="Q46" s="26">
        <f>SUM(C46:P46)</f>
        <v>10578820</v>
      </c>
    </row>
    <row r="49" spans="1:17" ht="13.6" x14ac:dyDescent="0.2">
      <c r="B49" s="27" t="s">
        <v>37</v>
      </c>
    </row>
    <row r="50" spans="1:17" ht="18.350000000000001" x14ac:dyDescent="0.2">
      <c r="I50" s="17"/>
      <c r="J50" s="17"/>
      <c r="K50" s="10"/>
    </row>
    <row r="51" spans="1:17" ht="12.9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3" spans="1:17" ht="12.25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7" orientation="landscape" r:id="rId1"/>
  <headerFooter scaleWithDoc="0">
    <oddHeader>&amp;L&amp;G</oddHeader>
  </headerFooter>
  <rowBreaks count="1" manualBreakCount="1">
    <brk id="22" max="1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24)</cp:lastModifiedBy>
  <cp:lastPrinted>2020-08-03T07:18:48Z</cp:lastPrinted>
  <dcterms:created xsi:type="dcterms:W3CDTF">1997-01-24T11:07:25Z</dcterms:created>
  <dcterms:modified xsi:type="dcterms:W3CDTF">2020-08-03T08:09:38Z</dcterms:modified>
</cp:coreProperties>
</file>